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MIG-SKARBNIK\Documents\Budżet 2023\9. Sprawozdania\1. Budżet\"/>
    </mc:Choice>
  </mc:AlternateContent>
  <xr:revisionPtr revIDLastSave="0" documentId="8_{E8127175-A13F-4E9D-93B8-0B5E13C799EF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rkusz2 (2)" sheetId="1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7" i="12" l="1"/>
  <c r="G27" i="12"/>
  <c r="I20" i="12"/>
  <c r="I21" i="12"/>
  <c r="I22" i="12"/>
  <c r="I23" i="12"/>
  <c r="I19" i="12"/>
  <c r="I14" i="12"/>
  <c r="I15" i="12"/>
  <c r="G16" i="12"/>
  <c r="G30" i="12"/>
  <c r="G29" i="12"/>
  <c r="G26" i="12"/>
  <c r="I26" i="12" s="1"/>
  <c r="G25" i="12"/>
  <c r="I25" i="12" s="1"/>
  <c r="G24" i="12"/>
  <c r="I24" i="12" s="1"/>
  <c r="I18" i="12" l="1"/>
  <c r="H16" i="12"/>
  <c r="I16" i="12" s="1"/>
  <c r="H31" i="12" l="1"/>
  <c r="H32" i="12" s="1"/>
  <c r="G31" i="12"/>
  <c r="G32" i="12" s="1"/>
  <c r="I31" i="12" l="1"/>
  <c r="I27" i="12"/>
  <c r="I30" i="12" l="1"/>
  <c r="I29" i="12"/>
  <c r="I13" i="12"/>
  <c r="I32" i="12" l="1"/>
</calcChain>
</file>

<file path=xl/sharedStrings.xml><?xml version="1.0" encoding="utf-8"?>
<sst xmlns="http://schemas.openxmlformats.org/spreadsheetml/2006/main" count="70" uniqueCount="53">
  <si>
    <t>Rozdz.</t>
  </si>
  <si>
    <t>§</t>
  </si>
  <si>
    <t>Biblioteki</t>
  </si>
  <si>
    <t>OGÓŁEM</t>
  </si>
  <si>
    <t>Klasyfikacja</t>
  </si>
  <si>
    <t>Treść</t>
  </si>
  <si>
    <t>Rodzaj zadania</t>
  </si>
  <si>
    <t>Dz.</t>
  </si>
  <si>
    <t>DOTACJE PODMIOTOWE</t>
  </si>
  <si>
    <t>Plan</t>
  </si>
  <si>
    <t>Wykonanie</t>
  </si>
  <si>
    <t>%</t>
  </si>
  <si>
    <t>DOTACJE CELOWE - MAJĄTKOWE</t>
  </si>
  <si>
    <t>Lp.</t>
  </si>
  <si>
    <t>DOTACJE CELOWE - WYDATKI BIEŻĄCE</t>
  </si>
  <si>
    <t>Kultura fizyczna i sport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</si>
  <si>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</si>
  <si>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</si>
  <si>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</si>
  <si>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</si>
  <si>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</si>
  <si>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</si>
  <si>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</si>
  <si>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</si>
  <si>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</si>
  <si>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razem dotacje celowe majątkowe</t>
  </si>
  <si>
    <t>razem dotacje celowe bieżące</t>
  </si>
  <si>
    <t>razem dotacje podmiotowe</t>
  </si>
  <si>
    <t xml:space="preserve">Załącznik Nr 4. </t>
  </si>
  <si>
    <t>Pozostałe zadania w zakresie polityki społecznej</t>
  </si>
  <si>
    <t>pozostałe zadania w zakresie polityki społecznej</t>
  </si>
  <si>
    <t>Żłobki sprawujące opiekę nad dziećmi w wieku do lat 3</t>
  </si>
  <si>
    <t>dotację celowa na tworzenie i funkcjonowanie żłobków</t>
  </si>
  <si>
    <t>Starostwo Powiatowe w Oleśnicy</t>
  </si>
  <si>
    <t>wsparcia Starostwa Oleśnickiego w zakresie świadczenia publicznego transportu zbiorowego na terenie Powiatu Oleśnickiego</t>
  </si>
  <si>
    <t>Sprawozdanie z wykonania dotacji udzielonych z budżetu według stanu na dzień 31.12.2023 roku</t>
  </si>
  <si>
    <t>OSP Międzybórz</t>
  </si>
  <si>
    <t>na dofinansowanie zakupu sprzętu do akcji bojowych i wyposażenie osobistej</t>
  </si>
  <si>
    <t>OSP Dziesławice</t>
  </si>
  <si>
    <t>OSP Ose</t>
  </si>
  <si>
    <t>na dofinansowanie zakupu środków ochrony osobistej strażaków</t>
  </si>
  <si>
    <t>OSP Krolewska Wola</t>
  </si>
  <si>
    <t>na dofinansowanie zakupu śrokdów ochrony osobostej strażaków</t>
  </si>
  <si>
    <t>zakup lekkiego samochodu ratowniczo-gaśniczego</t>
  </si>
  <si>
    <t>Gospodarka ściekowa i ochrona wód</t>
  </si>
  <si>
    <t>dotacje na przydomowe oczyszczalni ścieków</t>
  </si>
  <si>
    <t>Obiekty sportowe</t>
  </si>
  <si>
    <t>Wykonanie oświetlenia i trybuny oraz niezbędnych prac związanych z nawodnieniem na boisku sportowym w Międzyborzu</t>
  </si>
  <si>
    <t>Gmina Strzelin</t>
  </si>
  <si>
    <t xml:space="preserve">dotacja na koszty utrzymania Biura Innego Instrumentu Terytorialnego Subregionu Wrocławskiego z siedzibą w Strzelinie </t>
  </si>
  <si>
    <t>zadania w zakresie kultury fizycznej i sportu</t>
  </si>
  <si>
    <t>Domy i ośrodki kultury świetlice i kluby</t>
  </si>
  <si>
    <t>kultura i ochrona dziedzictwa narodowego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</si>
</sst>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z_ł_-;\-* #,##0.00\ _z_ł_-;_-* &quot;-&quot;??\ _z_ł_-;_-@_-"/>
  </numFmts>
  <fonts count="8" x14ac:knownFonts="1">
    <font>
      <sz val="10"/>
      <name val="Arial"/>
      <charset val="238"/>
    </font>
    <font>
      <sz val="10"/>
      <name val="Arial"/>
      <family val="2"/>
      <charset val="238"/>
    </font>
    <font>
      <sz val="10"/>
      <name val="Arial CE"/>
      <charset val="238"/>
    </font>
    <font>
      <sz val="8"/>
      <name val="Arial CE"/>
      <charset val="238"/>
    </font>
    <font>
      <sz val="10"/>
      <name val="Arial"/>
      <family val="2"/>
      <charset val="238"/>
    </font>
    <font>
      <sz val="7"/>
      <name val="Times New Roman"/>
      <family val="1"/>
      <charset val="238"/>
    </font>
    <font>
      <b/>
      <sz val="7"/>
      <name val="Times New Roman"/>
      <family val="1"/>
      <charset val="238"/>
    </font>
    <font>
      <b/>
      <i/>
      <sz val="7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2" fillId="0" borderId="0"/>
    <xf numFmtId="9" fontId="4" fillId="0" borderId="0" applyFont="0" applyFill="0" applyBorder="0" applyAlignment="0" applyProtection="0"/>
  </cellStyleXfs>
  <cellXfs count="40">
    <xf numFmtId="0" fontId="0" fillId="0" borderId="0" xfId="0"/>
    <xf numFmtId="0" fontId="5" fillId="0" borderId="0" xfId="2" applyFont="1" applyAlignment="1">
      <alignment vertical="center" wrapText="1"/>
    </xf>
    <xf numFmtId="0" fontId="5" fillId="0" borderId="0" xfId="2" applyFont="1" applyAlignment="1">
      <alignment horizontal="center" vertical="center" wrapText="1"/>
    </xf>
    <xf numFmtId="4" fontId="6" fillId="0" borderId="0" xfId="2" applyNumberFormat="1" applyFont="1" applyAlignment="1">
      <alignment horizontal="center" vertical="center" wrapText="1"/>
    </xf>
    <xf numFmtId="0" fontId="5" fillId="0" borderId="6" xfId="2" applyFont="1" applyFill="1" applyBorder="1" applyAlignment="1">
      <alignment horizontal="center" vertical="center" wrapText="1"/>
    </xf>
    <xf numFmtId="0" fontId="5" fillId="0" borderId="6" xfId="2" applyFont="1" applyBorder="1" applyAlignment="1">
      <alignment horizontal="center" vertical="center" wrapText="1"/>
    </xf>
    <xf numFmtId="0" fontId="5" fillId="0" borderId="6" xfId="2" applyFont="1" applyBorder="1" applyAlignment="1">
      <alignment horizontal="left" vertical="center" wrapText="1"/>
    </xf>
    <xf numFmtId="4" fontId="5" fillId="0" borderId="6" xfId="1" applyNumberFormat="1" applyFont="1" applyBorder="1" applyAlignment="1">
      <alignment horizontal="right" vertical="center" wrapText="1"/>
    </xf>
    <xf numFmtId="4" fontId="5" fillId="0" borderId="6" xfId="2" applyNumberFormat="1" applyFont="1" applyBorder="1" applyAlignment="1">
      <alignment horizontal="right" vertical="center" wrapText="1"/>
    </xf>
    <xf numFmtId="10" fontId="5" fillId="0" borderId="6" xfId="3" applyNumberFormat="1" applyFont="1" applyBorder="1" applyAlignment="1">
      <alignment horizontal="center" vertical="center" wrapText="1"/>
    </xf>
    <xf numFmtId="0" fontId="5" fillId="0" borderId="6" xfId="2" applyFont="1" applyBorder="1" applyAlignment="1">
      <alignment vertical="center" wrapText="1"/>
    </xf>
    <xf numFmtId="4" fontId="7" fillId="4" borderId="6" xfId="1" applyNumberFormat="1" applyFont="1" applyFill="1" applyBorder="1" applyAlignment="1">
      <alignment horizontal="right" vertical="center" wrapText="1"/>
    </xf>
    <xf numFmtId="10" fontId="7" fillId="4" borderId="6" xfId="3" applyNumberFormat="1" applyFont="1" applyFill="1" applyBorder="1" applyAlignment="1">
      <alignment horizontal="center" vertical="center" wrapText="1"/>
    </xf>
    <xf numFmtId="4" fontId="7" fillId="4" borderId="6" xfId="1" applyNumberFormat="1" applyFont="1" applyFill="1" applyBorder="1" applyAlignment="1">
      <alignment vertical="center" wrapText="1"/>
    </xf>
    <xf numFmtId="0" fontId="6" fillId="2" borderId="5" xfId="2" applyFont="1" applyFill="1" applyBorder="1" applyAlignment="1">
      <alignment horizontal="center" vertical="center" wrapText="1"/>
    </xf>
    <xf numFmtId="4" fontId="6" fillId="0" borderId="6" xfId="1" applyNumberFormat="1" applyFont="1" applyBorder="1" applyAlignment="1">
      <alignment vertical="center" wrapText="1"/>
    </xf>
    <xf numFmtId="10" fontId="6" fillId="0" borderId="6" xfId="3" applyNumberFormat="1" applyFont="1" applyBorder="1" applyAlignment="1">
      <alignment horizontal="center" vertical="center" wrapText="1"/>
    </xf>
    <xf numFmtId="4" fontId="5" fillId="0" borderId="0" xfId="2" applyNumberFormat="1" applyFont="1" applyAlignment="1">
      <alignment vertical="center" wrapText="1"/>
    </xf>
    <xf numFmtId="0" fontId="6" fillId="0" borderId="0" xfId="2" applyFont="1" applyAlignment="1">
      <alignment vertical="center" wrapText="1"/>
    </xf>
    <xf numFmtId="0" fontId="5" fillId="0" borderId="1" xfId="2" applyFont="1" applyBorder="1" applyAlignment="1">
      <alignment horizontal="center" vertical="center" wrapText="1"/>
    </xf>
    <xf numFmtId="0" fontId="6" fillId="0" borderId="0" xfId="2" applyFont="1" applyAlignment="1">
      <alignment horizontal="center" vertical="center" wrapText="1"/>
    </xf>
    <xf numFmtId="0" fontId="5" fillId="0" borderId="0" xfId="2" applyFont="1" applyAlignment="1">
      <alignment horizontal="right" vertical="center" wrapText="1"/>
    </xf>
    <xf numFmtId="0" fontId="6" fillId="0" borderId="0" xfId="2" applyFont="1" applyAlignment="1">
      <alignment horizontal="center" vertical="center" wrapText="1"/>
    </xf>
    <xf numFmtId="0" fontId="6" fillId="2" borderId="4" xfId="2" applyFont="1" applyFill="1" applyBorder="1" applyAlignment="1">
      <alignment horizontal="center" vertical="center" wrapText="1"/>
    </xf>
    <xf numFmtId="0" fontId="6" fillId="2" borderId="3" xfId="2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6" fillId="0" borderId="6" xfId="2" applyFont="1" applyFill="1" applyBorder="1" applyAlignment="1">
      <alignment horizontal="center" vertical="center" wrapText="1"/>
    </xf>
    <xf numFmtId="4" fontId="6" fillId="0" borderId="6" xfId="2" applyNumberFormat="1" applyFont="1" applyFill="1" applyBorder="1" applyAlignment="1">
      <alignment horizontal="center" vertical="center" wrapText="1"/>
    </xf>
    <xf numFmtId="0" fontId="6" fillId="3" borderId="4" xfId="2" applyFont="1" applyFill="1" applyBorder="1" applyAlignment="1">
      <alignment horizontal="center" vertical="center" wrapText="1"/>
    </xf>
    <xf numFmtId="0" fontId="6" fillId="3" borderId="3" xfId="2" applyFont="1" applyFill="1" applyBorder="1" applyAlignment="1">
      <alignment horizontal="center" vertical="center" wrapText="1"/>
    </xf>
    <xf numFmtId="0" fontId="6" fillId="3" borderId="5" xfId="2" applyFont="1" applyFill="1" applyBorder="1" applyAlignment="1">
      <alignment horizontal="center" vertical="center" wrapText="1"/>
    </xf>
    <xf numFmtId="0" fontId="7" fillId="4" borderId="6" xfId="2" applyFont="1" applyFill="1" applyBorder="1" applyAlignment="1">
      <alignment horizontal="center" vertical="center" wrapText="1"/>
    </xf>
    <xf numFmtId="0" fontId="6" fillId="0" borderId="6" xfId="2" applyFont="1" applyBorder="1" applyAlignment="1">
      <alignment horizontal="center" vertical="center" wrapText="1"/>
    </xf>
    <xf numFmtId="0" fontId="5" fillId="0" borderId="6" xfId="0" applyFont="1" applyBorder="1" applyAlignment="1">
      <alignment vertical="center" wrapText="1"/>
    </xf>
    <xf numFmtId="0" fontId="5" fillId="0" borderId="1" xfId="2" applyFont="1" applyBorder="1" applyAlignment="1">
      <alignment horizontal="center" vertical="center" wrapText="1"/>
    </xf>
    <xf numFmtId="0" fontId="5" fillId="0" borderId="2" xfId="2" applyFont="1" applyBorder="1" applyAlignment="1">
      <alignment horizontal="center" vertical="center" wrapText="1"/>
    </xf>
    <xf numFmtId="0" fontId="5" fillId="5" borderId="6" xfId="2" applyFont="1" applyFill="1" applyBorder="1" applyAlignment="1">
      <alignment horizontal="left" vertical="center" wrapText="1"/>
    </xf>
    <xf numFmtId="4" fontId="5" fillId="0" borderId="6" xfId="1" applyNumberFormat="1" applyFont="1" applyBorder="1" applyAlignment="1">
      <alignment vertical="center" wrapText="1"/>
    </xf>
    <xf numFmtId="0" fontId="5" fillId="0" borderId="7" xfId="2" applyFont="1" applyBorder="1" applyAlignment="1">
      <alignment horizontal="center" vertical="center" wrapText="1"/>
    </xf>
  </cellXfs>
  <cellStyles count="4">
    <cellStyle name="Dziesiętny" xfId="1" builtinId="3"/>
    <cellStyle name="Normalny" xfId="0" builtinId="0"/>
    <cellStyle name="Normalny_Projekt budżetu 2005r." xfId="2" xr:uid="{00000000-0005-0000-0000-000002000000}"/>
    <cellStyle name="Procentowy" xfId="3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I38"/>
  <sheetViews>
    <sheetView tabSelected="1" topLeftCell="A5" zoomScale="200" zoomScaleNormal="200" workbookViewId="0">
      <selection activeCell="H30" sqref="H30"/>
    </sheetView>
  </sheetViews>
  <sheetFormatPr defaultRowHeight="10.5" x14ac:dyDescent="0.2"/>
  <cols>
    <col min="1" max="1" width="2.85546875" style="1" bestFit="1" customWidth="1"/>
    <col min="2" max="2" width="3.7109375" style="1" bestFit="1" customWidth="1"/>
    <col min="3" max="3" width="5.42578125" style="1" bestFit="1" customWidth="1"/>
    <col min="4" max="4" width="4.5703125" style="1" bestFit="1" customWidth="1"/>
    <col min="5" max="5" width="22.28515625" style="1" bestFit="1" customWidth="1"/>
    <col min="6" max="6" width="33" style="1" bestFit="1" customWidth="1"/>
    <col min="7" max="7" width="8.7109375" style="17" bestFit="1" customWidth="1"/>
    <col min="8" max="8" width="8.5703125" style="17" bestFit="1" customWidth="1"/>
    <col min="9" max="9" width="6.7109375" style="2" bestFit="1" customWidth="1"/>
    <col min="10" max="16384" width="9.140625" style="1"/>
  </cols>
  <sheetData>
    <row r="3" spans="1:9" x14ac:dyDescent="0.2">
      <c r="A3" s="21" t="s">
        <v>28</v>
      </c>
      <c r="B3" s="21"/>
      <c r="C3" s="21"/>
      <c r="D3" s="21"/>
      <c r="E3" s="21"/>
      <c r="F3" s="21"/>
      <c r="G3" s="21"/>
      <c r="H3" s="21"/>
      <c r="I3" s="21"/>
    </row>
    <row r="6" spans="1:9" x14ac:dyDescent="0.2">
      <c r="A6" s="22" t="s">
        <v>35</v>
      </c>
      <c r="B6" s="22"/>
      <c r="C6" s="22"/>
      <c r="D6" s="22"/>
      <c r="E6" s="22"/>
      <c r="F6" s="22"/>
      <c r="G6" s="22"/>
      <c r="H6" s="22"/>
    </row>
    <row r="7" spans="1:9" x14ac:dyDescent="0.2">
      <c r="A7" s="20"/>
      <c r="B7" s="20"/>
      <c r="C7" s="20"/>
      <c r="D7" s="20"/>
      <c r="E7" s="20"/>
      <c r="F7" s="20"/>
      <c r="G7" s="3"/>
      <c r="H7" s="3"/>
    </row>
    <row r="9" spans="1:9" x14ac:dyDescent="0.2">
      <c r="A9" s="27" t="s">
        <v>13</v>
      </c>
      <c r="B9" s="27" t="s">
        <v>4</v>
      </c>
      <c r="C9" s="27"/>
      <c r="D9" s="27"/>
      <c r="E9" s="27" t="s">
        <v>5</v>
      </c>
      <c r="F9" s="27" t="s">
        <v>6</v>
      </c>
      <c r="G9" s="28" t="s">
        <v>9</v>
      </c>
      <c r="H9" s="28" t="s">
        <v>10</v>
      </c>
      <c r="I9" s="27" t="s">
        <v>11</v>
      </c>
    </row>
    <row r="10" spans="1:9" s="2" customFormat="1" x14ac:dyDescent="0.2">
      <c r="A10" s="27"/>
      <c r="B10" s="4" t="s">
        <v>7</v>
      </c>
      <c r="C10" s="4" t="s">
        <v>0</v>
      </c>
      <c r="D10" s="4" t="s">
        <v>1</v>
      </c>
      <c r="E10" s="27"/>
      <c r="F10" s="27"/>
      <c r="G10" s="28"/>
      <c r="H10" s="28"/>
      <c r="I10" s="27"/>
    </row>
    <row r="11" spans="1:9" s="2" customFormat="1" x14ac:dyDescent="0.2">
      <c r="A11" s="5" t="s">
        <v>16</v>
      </c>
      <c r="B11" s="5" t="s">
        <v>17</v>
      </c>
      <c r="C11" s="5" t="s">
        <v>18</v>
      </c>
      <c r="D11" s="5" t="s">
        <v>19</v>
      </c>
      <c r="E11" s="5" t="s">
        <v>20</v>
      </c>
      <c r="F11" s="5" t="s">
        <v>21</v>
      </c>
      <c r="G11" s="5" t="s">
        <v>22</v>
      </c>
      <c r="H11" s="5" t="s">
        <v>23</v>
      </c>
      <c r="I11" s="5" t="s">
        <v>24</v>
      </c>
    </row>
    <row r="12" spans="1:9" x14ac:dyDescent="0.2">
      <c r="A12" s="23" t="s">
        <v>12</v>
      </c>
      <c r="B12" s="25"/>
      <c r="C12" s="25"/>
      <c r="D12" s="25"/>
      <c r="E12" s="25"/>
      <c r="F12" s="25"/>
      <c r="G12" s="25"/>
      <c r="H12" s="25"/>
      <c r="I12" s="26"/>
    </row>
    <row r="13" spans="1:9" x14ac:dyDescent="0.2">
      <c r="A13" s="5" t="s">
        <v>16</v>
      </c>
      <c r="B13" s="5">
        <v>754</v>
      </c>
      <c r="C13" s="5">
        <v>75412</v>
      </c>
      <c r="D13" s="5">
        <v>6230</v>
      </c>
      <c r="E13" s="10" t="s">
        <v>39</v>
      </c>
      <c r="F13" s="10" t="s">
        <v>43</v>
      </c>
      <c r="G13" s="7">
        <v>270000</v>
      </c>
      <c r="H13" s="8">
        <v>270000</v>
      </c>
      <c r="I13" s="9">
        <f>H13/G13</f>
        <v>1</v>
      </c>
    </row>
    <row r="14" spans="1:9" x14ac:dyDescent="0.2">
      <c r="A14" s="5" t="s">
        <v>17</v>
      </c>
      <c r="B14" s="5">
        <v>900</v>
      </c>
      <c r="C14" s="5">
        <v>90001</v>
      </c>
      <c r="D14" s="5">
        <v>6230</v>
      </c>
      <c r="E14" s="10" t="s">
        <v>44</v>
      </c>
      <c r="F14" s="10" t="s">
        <v>45</v>
      </c>
      <c r="G14" s="7">
        <v>7500</v>
      </c>
      <c r="H14" s="8">
        <v>0</v>
      </c>
      <c r="I14" s="9">
        <f t="shared" ref="I14:I15" si="0">H14/G14</f>
        <v>0</v>
      </c>
    </row>
    <row r="15" spans="1:9" ht="31.5" x14ac:dyDescent="0.2">
      <c r="A15" s="5" t="s">
        <v>18</v>
      </c>
      <c r="B15" s="5">
        <v>926</v>
      </c>
      <c r="C15" s="5">
        <v>92601</v>
      </c>
      <c r="D15" s="5">
        <v>6230</v>
      </c>
      <c r="E15" s="10" t="s">
        <v>46</v>
      </c>
      <c r="F15" s="10" t="s">
        <v>47</v>
      </c>
      <c r="G15" s="7">
        <v>50000</v>
      </c>
      <c r="H15" s="8">
        <v>0</v>
      </c>
      <c r="I15" s="9">
        <f t="shared" si="0"/>
        <v>0</v>
      </c>
    </row>
    <row r="16" spans="1:9" ht="21" customHeight="1" x14ac:dyDescent="0.2">
      <c r="A16" s="32" t="s">
        <v>25</v>
      </c>
      <c r="B16" s="32"/>
      <c r="C16" s="32"/>
      <c r="D16" s="32"/>
      <c r="E16" s="32"/>
      <c r="F16" s="32"/>
      <c r="G16" s="11">
        <f>SUM(G13:G15)</f>
        <v>327500</v>
      </c>
      <c r="H16" s="11">
        <f>SUM(H13:H15)</f>
        <v>270000</v>
      </c>
      <c r="I16" s="12">
        <f>H16/G16</f>
        <v>0.82442748091603058</v>
      </c>
    </row>
    <row r="17" spans="1:9" ht="21" customHeight="1" x14ac:dyDescent="0.2">
      <c r="A17" s="29" t="s">
        <v>14</v>
      </c>
      <c r="B17" s="30"/>
      <c r="C17" s="30"/>
      <c r="D17" s="30"/>
      <c r="E17" s="30"/>
      <c r="F17" s="30"/>
      <c r="G17" s="30"/>
      <c r="H17" s="30"/>
      <c r="I17" s="31"/>
    </row>
    <row r="18" spans="1:9" s="20" customFormat="1" ht="31.5" x14ac:dyDescent="0.2">
      <c r="A18" s="19" t="s">
        <v>16</v>
      </c>
      <c r="B18" s="5">
        <v>600</v>
      </c>
      <c r="C18" s="5">
        <v>60004</v>
      </c>
      <c r="D18" s="5">
        <v>2710</v>
      </c>
      <c r="E18" s="6" t="s">
        <v>33</v>
      </c>
      <c r="F18" s="6" t="s">
        <v>34</v>
      </c>
      <c r="G18" s="7">
        <v>40250</v>
      </c>
      <c r="H18" s="8">
        <v>8897.19</v>
      </c>
      <c r="I18" s="9">
        <f t="shared" ref="I18:I26" si="1">H18/G18</f>
        <v>0.22104819875776399</v>
      </c>
    </row>
    <row r="19" spans="1:9" s="20" customFormat="1" ht="31.5" x14ac:dyDescent="0.2">
      <c r="A19" s="19" t="s">
        <v>17</v>
      </c>
      <c r="B19" s="5">
        <v>750</v>
      </c>
      <c r="C19" s="5">
        <v>75095</v>
      </c>
      <c r="D19" s="5">
        <v>2310</v>
      </c>
      <c r="E19" s="6" t="s">
        <v>48</v>
      </c>
      <c r="F19" s="6" t="s">
        <v>49</v>
      </c>
      <c r="G19" s="7">
        <v>7672.47</v>
      </c>
      <c r="H19" s="8">
        <v>4565.7</v>
      </c>
      <c r="I19" s="9">
        <f>H19/G19</f>
        <v>0.5950756405694646</v>
      </c>
    </row>
    <row r="20" spans="1:9" s="20" customFormat="1" ht="21" x14ac:dyDescent="0.2">
      <c r="A20" s="19" t="s">
        <v>18</v>
      </c>
      <c r="B20" s="35">
        <v>754</v>
      </c>
      <c r="C20" s="35">
        <v>75412</v>
      </c>
      <c r="D20" s="35">
        <v>2820</v>
      </c>
      <c r="E20" s="10" t="s">
        <v>36</v>
      </c>
      <c r="F20" s="10" t="s">
        <v>37</v>
      </c>
      <c r="G20" s="8">
        <v>2500</v>
      </c>
      <c r="H20" s="8">
        <v>2500</v>
      </c>
      <c r="I20" s="9">
        <f t="shared" si="1"/>
        <v>1</v>
      </c>
    </row>
    <row r="21" spans="1:9" s="20" customFormat="1" ht="21" x14ac:dyDescent="0.2">
      <c r="A21" s="19" t="s">
        <v>19</v>
      </c>
      <c r="B21" s="39"/>
      <c r="C21" s="39"/>
      <c r="D21" s="39"/>
      <c r="E21" s="10" t="s">
        <v>38</v>
      </c>
      <c r="F21" s="10" t="s">
        <v>37</v>
      </c>
      <c r="G21" s="8">
        <v>2500</v>
      </c>
      <c r="H21" s="8">
        <v>2500</v>
      </c>
      <c r="I21" s="9">
        <f t="shared" si="1"/>
        <v>1</v>
      </c>
    </row>
    <row r="22" spans="1:9" s="20" customFormat="1" ht="21" x14ac:dyDescent="0.2">
      <c r="A22" s="19" t="s">
        <v>20</v>
      </c>
      <c r="B22" s="39"/>
      <c r="C22" s="39"/>
      <c r="D22" s="39"/>
      <c r="E22" s="10" t="s">
        <v>39</v>
      </c>
      <c r="F22" s="10" t="s">
        <v>40</v>
      </c>
      <c r="G22" s="8">
        <v>2500</v>
      </c>
      <c r="H22" s="8">
        <v>2500</v>
      </c>
      <c r="I22" s="9">
        <f t="shared" si="1"/>
        <v>1</v>
      </c>
    </row>
    <row r="23" spans="1:9" s="20" customFormat="1" ht="21" x14ac:dyDescent="0.2">
      <c r="A23" s="19" t="s">
        <v>21</v>
      </c>
      <c r="B23" s="36"/>
      <c r="C23" s="36"/>
      <c r="D23" s="36"/>
      <c r="E23" s="37" t="s">
        <v>41</v>
      </c>
      <c r="F23" s="10" t="s">
        <v>42</v>
      </c>
      <c r="G23" s="8">
        <v>2500</v>
      </c>
      <c r="H23" s="8">
        <v>2500</v>
      </c>
      <c r="I23" s="9">
        <f t="shared" si="1"/>
        <v>1</v>
      </c>
    </row>
    <row r="24" spans="1:9" s="20" customFormat="1" ht="21" x14ac:dyDescent="0.2">
      <c r="A24" s="19" t="s">
        <v>22</v>
      </c>
      <c r="B24" s="5">
        <v>853</v>
      </c>
      <c r="C24" s="5">
        <v>85395</v>
      </c>
      <c r="D24" s="5">
        <v>2820</v>
      </c>
      <c r="E24" s="6" t="s">
        <v>29</v>
      </c>
      <c r="F24" s="6" t="s">
        <v>30</v>
      </c>
      <c r="G24" s="8">
        <f>5000+1000</f>
        <v>6000</v>
      </c>
      <c r="H24" s="8">
        <v>6000</v>
      </c>
      <c r="I24" s="9">
        <f t="shared" si="1"/>
        <v>1</v>
      </c>
    </row>
    <row r="25" spans="1:9" ht="21" x14ac:dyDescent="0.2">
      <c r="A25" s="19" t="s">
        <v>23</v>
      </c>
      <c r="B25" s="5">
        <v>855</v>
      </c>
      <c r="C25" s="5">
        <v>85516</v>
      </c>
      <c r="D25" s="5">
        <v>2830</v>
      </c>
      <c r="E25" s="6" t="s">
        <v>31</v>
      </c>
      <c r="F25" s="6" t="s">
        <v>32</v>
      </c>
      <c r="G25" s="8">
        <f>48000+30000</f>
        <v>78000</v>
      </c>
      <c r="H25" s="8">
        <v>66000</v>
      </c>
      <c r="I25" s="9">
        <f t="shared" si="1"/>
        <v>0.84615384615384615</v>
      </c>
    </row>
    <row r="26" spans="1:9" x14ac:dyDescent="0.2">
      <c r="A26" s="19" t="s">
        <v>24</v>
      </c>
      <c r="B26" s="5">
        <v>926</v>
      </c>
      <c r="C26" s="5">
        <v>92605</v>
      </c>
      <c r="D26" s="5">
        <v>2830</v>
      </c>
      <c r="E26" s="10" t="s">
        <v>15</v>
      </c>
      <c r="F26" s="10" t="s">
        <v>50</v>
      </c>
      <c r="G26" s="7">
        <f>115000-1000</f>
        <v>114000</v>
      </c>
      <c r="H26" s="8">
        <v>110500</v>
      </c>
      <c r="I26" s="9">
        <f t="shared" si="1"/>
        <v>0.9692982456140351</v>
      </c>
    </row>
    <row r="27" spans="1:9" ht="21" customHeight="1" x14ac:dyDescent="0.2">
      <c r="A27" s="32" t="s">
        <v>26</v>
      </c>
      <c r="B27" s="32"/>
      <c r="C27" s="32"/>
      <c r="D27" s="32"/>
      <c r="E27" s="32"/>
      <c r="F27" s="32"/>
      <c r="G27" s="13">
        <f>SUM(G18:G26)</f>
        <v>255922.47</v>
      </c>
      <c r="H27" s="13">
        <f>SUM(H18:H26)</f>
        <v>205962.89</v>
      </c>
      <c r="I27" s="12">
        <f>H27/G27</f>
        <v>0.80478626984180024</v>
      </c>
    </row>
    <row r="28" spans="1:9" s="20" customFormat="1" ht="21" customHeight="1" x14ac:dyDescent="0.2">
      <c r="A28" s="23" t="s">
        <v>8</v>
      </c>
      <c r="B28" s="24"/>
      <c r="C28" s="24"/>
      <c r="D28" s="24"/>
      <c r="E28" s="24"/>
      <c r="F28" s="24"/>
      <c r="G28" s="24"/>
      <c r="H28" s="24"/>
      <c r="I28" s="14"/>
    </row>
    <row r="29" spans="1:9" s="20" customFormat="1" ht="21" customHeight="1" x14ac:dyDescent="0.2">
      <c r="A29" s="5" t="s">
        <v>16</v>
      </c>
      <c r="B29" s="35">
        <v>921</v>
      </c>
      <c r="C29" s="5">
        <v>92109</v>
      </c>
      <c r="D29" s="5">
        <v>2480</v>
      </c>
      <c r="E29" s="10" t="s">
        <v>51</v>
      </c>
      <c r="F29" s="10" t="s">
        <v>52</v>
      </c>
      <c r="G29" s="38">
        <f>550000+12500</f>
        <v>562500</v>
      </c>
      <c r="H29" s="8">
        <v>562500</v>
      </c>
      <c r="I29" s="9">
        <f>H29/G29</f>
        <v>1</v>
      </c>
    </row>
    <row r="30" spans="1:9" s="20" customFormat="1" ht="21" customHeight="1" x14ac:dyDescent="0.2">
      <c r="A30" s="5" t="s">
        <v>17</v>
      </c>
      <c r="B30" s="36"/>
      <c r="C30" s="5">
        <v>92116</v>
      </c>
      <c r="D30" s="5">
        <v>2480</v>
      </c>
      <c r="E30" s="10" t="s">
        <v>2</v>
      </c>
      <c r="F30" s="10" t="s">
        <v>52</v>
      </c>
      <c r="G30" s="38">
        <f>279500+4200+4000</f>
        <v>287700</v>
      </c>
      <c r="H30" s="8">
        <v>287700</v>
      </c>
      <c r="I30" s="9">
        <f>H30/G30</f>
        <v>1</v>
      </c>
    </row>
    <row r="31" spans="1:9" s="20" customFormat="1" ht="21" customHeight="1" x14ac:dyDescent="0.2">
      <c r="A31" s="32" t="s">
        <v>27</v>
      </c>
      <c r="B31" s="32"/>
      <c r="C31" s="32"/>
      <c r="D31" s="32"/>
      <c r="E31" s="32"/>
      <c r="F31" s="32"/>
      <c r="G31" s="13">
        <f>G29+G30</f>
        <v>850200</v>
      </c>
      <c r="H31" s="13">
        <f>H29+H30</f>
        <v>850200</v>
      </c>
      <c r="I31" s="12">
        <f>H31/G31</f>
        <v>1</v>
      </c>
    </row>
    <row r="32" spans="1:9" s="20" customFormat="1" x14ac:dyDescent="0.2">
      <c r="A32" s="33" t="s">
        <v>3</v>
      </c>
      <c r="B32" s="34"/>
      <c r="C32" s="34"/>
      <c r="D32" s="34"/>
      <c r="E32" s="34"/>
      <c r="F32" s="34"/>
      <c r="G32" s="15">
        <f>G16+G27+G31</f>
        <v>1433622.47</v>
      </c>
      <c r="H32" s="15">
        <f>H16+H27+H31</f>
        <v>1326162.8900000001</v>
      </c>
      <c r="I32" s="16">
        <f>H32/G32</f>
        <v>0.92504332050543281</v>
      </c>
    </row>
    <row r="38" spans="1:9" s="18" customFormat="1" x14ac:dyDescent="0.2">
      <c r="A38" s="1"/>
      <c r="B38" s="1"/>
      <c r="C38" s="1"/>
      <c r="D38" s="1"/>
      <c r="E38" s="1"/>
      <c r="F38" s="1"/>
      <c r="G38" s="17"/>
      <c r="H38" s="17"/>
      <c r="I38" s="2"/>
    </row>
  </sheetData>
  <mergeCells count="20">
    <mergeCell ref="A32:F32"/>
    <mergeCell ref="A31:F31"/>
    <mergeCell ref="B29:B30"/>
    <mergeCell ref="B20:B23"/>
    <mergeCell ref="C20:C23"/>
    <mergeCell ref="D20:D23"/>
    <mergeCell ref="A3:I3"/>
    <mergeCell ref="A6:H6"/>
    <mergeCell ref="A28:H28"/>
    <mergeCell ref="A12:I12"/>
    <mergeCell ref="A9:A10"/>
    <mergeCell ref="B9:D9"/>
    <mergeCell ref="E9:E10"/>
    <mergeCell ref="F9:F10"/>
    <mergeCell ref="G9:G10"/>
    <mergeCell ref="H9:H10"/>
    <mergeCell ref="I9:I10"/>
    <mergeCell ref="A17:I17"/>
    <mergeCell ref="A16:F16"/>
    <mergeCell ref="A27:F27"/>
  </mergeCells>
  <phoneticPr fontId="3" type="noConversion"/>
  <pageMargins left="0.39370078740157483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Arkusz2 (2)</vt:lpstr>
    </vt:vector>
  </TitlesOfParts>
  <Company>UMiG Międzybórz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Grelak Maria</dc:creator>
  <cp:lastModifiedBy>UMIG-SKARBNIK</cp:lastModifiedBy>
  <cp:lastPrinted>2024-03-08T10:51:14Z</cp:lastPrinted>
  <dcterms:created xsi:type="dcterms:W3CDTF">2006-11-07T08:38:17Z</dcterms:created>
  <dcterms:modified xsi:type="dcterms:W3CDTF">2024-03-08T10:51:24Z</dcterms:modified>
</cp:coreProperties>
</file>